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170" i="2"/>
  <c r="C206" i="2" l="1"/>
  <c r="C189" i="2"/>
  <c r="C194" i="2" l="1"/>
  <c r="C191" i="2"/>
  <c r="C190" i="2"/>
  <c r="C154" i="2"/>
  <c r="C142" i="2"/>
  <c r="C54" i="2"/>
  <c r="C172" i="2" l="1"/>
  <c r="C143" i="2"/>
  <c r="C196" i="2" l="1"/>
  <c r="D192" i="2"/>
  <c r="D188" i="2" s="1"/>
  <c r="C178" i="2" l="1"/>
  <c r="C171" i="2" l="1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87" i="2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<sst xmlns="http://schemas.openxmlformats.org/spreadsheetml/2006/main" count="241" uniqueCount="197">
  <si>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</si>
  <si>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</si>
  <si>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</si>
  <si>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</si>
  <si>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</si>
  <si>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</si>
  <si>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</si>
  <si>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</si>
  <si>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</si>
  <si>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</si>
  <si>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</si>
  <si>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</si>
  <si>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</si>
  <si>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</si>
  <si>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</si>
  <si>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</si>
  <si>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</si>
  <si>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</si>
  <si>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</si>
  <si>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</si>
  <si>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</si>
  <si>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</si>
  <si>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</si>
  <si>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</si>
  <si>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</si>
  <si>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</si>
  <si>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</si>
  <si>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</si>
  <si>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</si>
  <si>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</si>
  <si>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</si>
  <si>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</si>
  <si>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</si>
  <si>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</si>
  <si>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</si>
  <si>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</si>
  <si>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</si>
  <si>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</si>
  <si>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</si>
  <si>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</si>
  <si>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</si>
  <si>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</si>
  <si>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</si>
  <si>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</si>
  <si>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</si>
  <si>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</si>
  <si>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</si>
  <si>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</si>
  <si>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</si>
  <si>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</si>
  <si>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</si>
  <si>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</si>
  <si>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</si>
  <si>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</si>
  <si>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</si>
  <si>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</si>
  <si>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</si>
  <si>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</si>
  <si>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</si>
  <si>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</si>
  <si>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</si>
  <si>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</si>
  <si>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</si>
  <si>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</si>
  <si>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</si>
  <si>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</si>
  <si>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</si>
  <si>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</si>
  <si>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</si>
  <si>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</si>
  <si>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</si>
  <si>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</si>
  <si>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</si>
  <si>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</si>
  <si>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</si>
  <si>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</si>
  <si>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</si>
  <si>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</si>
  <si>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</si>
  <si>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</si>
  <si>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</si>
  <si>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</si>
  <si>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</si>
  <si>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</si>
  <si>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</si>
  <si>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</si>
  <si>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</si>
  <si>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</si>
  <si>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</si>
  <si>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</si>
  <si>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</si>
  <si>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</si>
  <si>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</si>
  <si>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</si>
  <si>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</si>
  <si>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</si>
  <si>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</si>
  <si>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</si>
  <si>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</si>
  <si>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</si>
  <si>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</si>
  <si>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</si>
  <si>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</si>
  <si>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</si>
  <si>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</si>
  <si>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</si>
  <si>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</si>
  <si>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</si>
  <si>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</si>
  <si>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</si>
  <si>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</si>
  <si>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</si>
  <si>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</si>
  <si>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</si>
  <si>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</si>
  <si>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</si>
  <si>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</si>
  <si>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</si>
  <si>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</si>
  <si>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</si>
  <si>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</si>
  <si>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</si>
  <si>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</si>
  <si>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</si>
  <si>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</si>
  <si>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</si>
  <si>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</si>
  <si>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</si>
  <si>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</si>
  <si>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</si>
  <si>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</si>
  <si>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</si>
  <si>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</si>
  <si>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</si>
  <si>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</si>
  <si>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</si>
  <si>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</si>
  <si>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</si>
  <si>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</si>
  <si>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</si>
  <si>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</si>
  <si>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</si>
  <si>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</si>
  <si>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</si>
  <si>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</si>
  <si>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</si>
  <si>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</si>
  <si>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</si>
  <si>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</si>
  <si>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</si>
  <si>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</si>
  <si>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</si>
  <si>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</si>
  <si>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</si>
  <si>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</si>
  <si>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</si>
  <si>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</si>
  <si>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</si>
  <si>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</si>
  <si>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</si>
  <si>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</si>
  <si>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</si>
  <si>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</si>
  <si>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</si>
  <si>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</si>
  <si>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</si>
  <si>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</si>
  <si>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</si>
  <si>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</si>
  <si>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</si>
  <si>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</si>
  <si>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</si>
  <si>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</si>
  <si>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</si>
  <si>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</si>
  <si>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</si>
  <si>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</si>
  <si>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</si>
  <si>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</si>
  <si>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</si>
  <si>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</si>
  <si>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</si>
  <si>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</si>
  <si>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</si>
  <si>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</si>
  <si>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dif.cf art 218 lit.a HG 438/2020; dif.cf. art.219al 6din HG 140/2018 cu modif.</t>
  </si>
  <si>
    <t>Cf.art 220 din HG 438/2020</t>
  </si>
  <si>
    <t>Cf.art 7 al.1lit.b spor conditii deosebit  de periculoase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</si>
  <si>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</si>
  <si>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</si>
  <si>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</si>
  <si>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</si>
  <si>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</si>
  <si>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concedii medicale-carantina</t>
  </si>
  <si>
    <t>1CONT DE EXECUTIE COVID CHELTUIELI OCTOMBRIE 2021</t>
  </si>
  <si>
    <t>Achizitii dezinfectanti, masti, manusi, dezinfectie</t>
  </si>
  <si>
    <t>Plati efectuate cumulat la data de 31.10.2021,din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</si>
</sst>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10" sqref="E10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194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196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178607334</v>
      </c>
      <c r="D7" s="39">
        <f t="shared" si="0"/>
        <v>13137016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178607334</v>
      </c>
      <c r="D8" s="40">
        <f>+D9+D10+D13+D11+D12+D15+D185+D14</f>
        <v>13137016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3219</v>
      </c>
      <c r="D9" s="40">
        <f t="shared" si="1"/>
        <v>249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122519470</v>
      </c>
      <c r="D10" s="40">
        <f t="shared" si="2"/>
        <v>9507165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48567162</v>
      </c>
      <c r="D12" s="40">
        <f t="shared" si="4"/>
        <v>3562691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7517483</v>
      </c>
      <c r="D13" s="40">
        <f t="shared" si="5"/>
        <v>66911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178607334</v>
      </c>
      <c r="D19" s="40">
        <f t="shared" si="10"/>
        <v>13137016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178607334</v>
      </c>
      <c r="D20" s="40">
        <f>D9+D10+D11+D12+D13+D15+D185+D14</f>
        <v>13137016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171089851</v>
      </c>
      <c r="D21" s="40">
        <f>+D22+D78+D185</f>
        <v>13070105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171089851</v>
      </c>
      <c r="D22" s="40">
        <f>+D23+D44+D72+D186+D75+D209</f>
        <v>13070105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3219</v>
      </c>
      <c r="D23" s="40">
        <f t="shared" si="11"/>
        <v>249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3219</v>
      </c>
      <c r="D24" s="40">
        <f t="shared" si="12"/>
        <v>249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1782+1188+249</f>
        <v>3219</v>
      </c>
      <c r="D32" s="51">
        <v>249</v>
      </c>
      <c r="E32" s="51" t="s">
        <v>193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122519470</v>
      </c>
      <c r="D44" s="40">
        <f t="shared" si="15"/>
        <v>9507165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122519470</v>
      </c>
      <c r="D45" s="40">
        <f t="shared" si="16"/>
        <v>9507165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122519470</v>
      </c>
      <c r="D53" s="43">
        <f>+D54+D89</f>
        <v>9507165</v>
      </c>
      <c r="E53" s="51"/>
    </row>
    <row r="54" spans="1:5" ht="16.5" customHeight="1" x14ac:dyDescent="0.3">
      <c r="A54" s="16" t="s">
        <v>45</v>
      </c>
      <c r="B54" s="44"/>
      <c r="C54" s="30">
        <f>5544+5299+1190+550+560+2322+4000</f>
        <v>19465</v>
      </c>
      <c r="D54" s="51">
        <v>4000</v>
      </c>
      <c r="E54" s="51" t="s">
        <v>195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48589846</v>
      </c>
      <c r="D87" s="39">
        <f>+D44-D89+D23+D78+D186+D75</f>
        <v>3566940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122500005</v>
      </c>
      <c r="D89" s="47">
        <f>+D90+D136+D165+D167+D181+D183</f>
        <v>9503165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4222638</v>
      </c>
      <c r="D136" s="40">
        <f>+D137+D145+D149+D153+D160</f>
        <v>389941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1428680</v>
      </c>
      <c r="D137" s="39">
        <f t="shared" si="32"/>
        <v>50505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532665+141835+431255+3780+735+7455+50505</f>
        <v>1168230</v>
      </c>
      <c r="D142" s="52">
        <v>50505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f>111810+20190+54000+74450</f>
        <v>260450</v>
      </c>
      <c r="D143" s="52">
        <v>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2793958</v>
      </c>
      <c r="D153" s="39">
        <f t="shared" si="35"/>
        <v>339436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353531+390697+396612+397853+270460+290107+355262+339436</f>
        <v>2793958</v>
      </c>
      <c r="D154" s="51">
        <v>339436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118277292</v>
      </c>
      <c r="D167" s="40">
        <f>+D168+D177</f>
        <v>9113224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117136625</v>
      </c>
      <c r="D168" s="41">
        <f t="shared" si="37"/>
        <v>9113224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116417620</v>
      </c>
      <c r="D169" s="41">
        <f t="shared" si="38"/>
        <v>9113224</v>
      </c>
      <c r="E169" s="51" t="s">
        <v>185</v>
      </c>
    </row>
    <row r="170" spans="1:5" ht="16.5" customHeight="1" x14ac:dyDescent="0.3">
      <c r="A170" s="56" t="s">
        <v>176</v>
      </c>
      <c r="B170" s="41"/>
      <c r="C170" s="30">
        <f>40094129+8506808+18661048+9314661+10059365+11770733+8866890+9113224</f>
        <v>116386858</v>
      </c>
      <c r="D170" s="51">
        <v>9113224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0</v>
      </c>
      <c r="E171" s="51"/>
    </row>
    <row r="172" spans="1:5" ht="30" x14ac:dyDescent="0.3">
      <c r="A172" s="56" t="s">
        <v>182</v>
      </c>
      <c r="B172" s="41"/>
      <c r="C172" s="30">
        <f>126080+103990+196870+51060+175975+65030</f>
        <v>719005</v>
      </c>
      <c r="D172" s="51">
        <v>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1140667</v>
      </c>
      <c r="D177" s="41">
        <f t="shared" si="39"/>
        <v>0</v>
      </c>
      <c r="E177" s="51"/>
    </row>
    <row r="178" spans="1:5" x14ac:dyDescent="0.3">
      <c r="A178" s="12" t="s">
        <v>79</v>
      </c>
      <c r="B178" s="41"/>
      <c r="C178" s="30">
        <f>721402+72116+215017+132132</f>
        <v>1140667</v>
      </c>
      <c r="D178" s="51">
        <v>0</v>
      </c>
      <c r="E178" s="51" t="s">
        <v>186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48567162</v>
      </c>
      <c r="D186" s="41">
        <f t="shared" si="40"/>
        <v>3562691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48567162</v>
      </c>
      <c r="D187" s="41">
        <f t="shared" si="41"/>
        <v>3562691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47332162</v>
      </c>
      <c r="D188" s="41">
        <f t="shared" si="42"/>
        <v>3562691</v>
      </c>
      <c r="E188" s="51"/>
    </row>
    <row r="189" spans="1:5" ht="30" x14ac:dyDescent="0.3">
      <c r="A189" s="13" t="s">
        <v>161</v>
      </c>
      <c r="B189" s="41"/>
      <c r="C189" s="41">
        <f>15635726+3869365+3905327+3084414+1560304+1229420+1396615+2400089</f>
        <v>33081260</v>
      </c>
      <c r="D189" s="51">
        <v>2400089</v>
      </c>
      <c r="E189" s="51" t="s">
        <v>187</v>
      </c>
    </row>
    <row r="190" spans="1:5" ht="30" x14ac:dyDescent="0.3">
      <c r="A190" s="13" t="s">
        <v>162</v>
      </c>
      <c r="B190" s="41"/>
      <c r="C190" s="41">
        <f>568973+176792+187445+189419+189162+196713+192857+192521</f>
        <v>1893882</v>
      </c>
      <c r="D190" s="51">
        <v>192521</v>
      </c>
      <c r="E190" s="51"/>
    </row>
    <row r="191" spans="1:5" ht="30" x14ac:dyDescent="0.3">
      <c r="A191" s="13" t="s">
        <v>163</v>
      </c>
      <c r="B191" s="41"/>
      <c r="C191" s="41">
        <f>162815+54133+54551+53270+53105+53358+53065+50151</f>
        <v>534448</v>
      </c>
      <c r="D191" s="51">
        <v>50151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9053472</v>
      </c>
      <c r="D192" s="41">
        <f t="shared" si="43"/>
        <v>919930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2682502+910943+897445+905613+908744+913557+914738+919930</f>
        <v>9053472</v>
      </c>
      <c r="D194" s="51">
        <v>919930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2339697+264672+58598+67829+38304</f>
        <v>2769100</v>
      </c>
      <c r="D196" s="51"/>
      <c r="E196" s="51" t="s">
        <v>192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7517483</v>
      </c>
      <c r="D200" s="45">
        <f t="shared" si="45"/>
        <v>66911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7517483</v>
      </c>
      <c r="D201" s="45">
        <f t="shared" si="45"/>
        <v>66911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7517483</v>
      </c>
      <c r="D202" s="45">
        <f t="shared" si="45"/>
        <v>66911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7517483</v>
      </c>
      <c r="D203" s="40">
        <f t="shared" si="46"/>
        <v>66911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7517483</v>
      </c>
      <c r="D204" s="40">
        <f t="shared" si="47"/>
        <v>66911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7517483</v>
      </c>
      <c r="D205" s="40">
        <f t="shared" si="48"/>
        <v>66911</v>
      </c>
      <c r="E205" s="51"/>
    </row>
    <row r="206" spans="1:5" x14ac:dyDescent="0.3">
      <c r="A206" s="34" t="s">
        <v>144</v>
      </c>
      <c r="B206" s="41"/>
      <c r="C206" s="30">
        <f>2320552+1080101+1102555+1626146+636631+273162+411425+66911</f>
        <v>7517483</v>
      </c>
      <c r="D206" s="51">
        <v>66911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188</v>
      </c>
      <c r="C231" s="3" t="s">
        <v>191</v>
      </c>
    </row>
    <row r="232" spans="1:5" x14ac:dyDescent="0.3">
      <c r="A232" s="3" t="s">
        <v>189</v>
      </c>
      <c r="C232" s="3" t="s">
        <v>190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2021-08-12T10:33:00Z</cp:lastPrinted>
  <dcterms:created xsi:type="dcterms:W3CDTF">2020-08-07T11:14:11Z</dcterms:created>
  <dcterms:modified xsi:type="dcterms:W3CDTF">2021-11-12T08:22:38Z</dcterms:modified>
</cp:coreProperties>
</file>